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C1B65BC-63B8-458B-8A49-3881C6762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N26" i="1" s="1"/>
  <c r="H24" i="1"/>
  <c r="K24" i="1" s="1"/>
  <c r="H20" i="1"/>
  <c r="K20" i="1" s="1"/>
  <c r="H18" i="1"/>
  <c r="H16" i="1"/>
  <c r="L16" i="1" s="1"/>
  <c r="H14" i="1"/>
  <c r="L14" i="1" s="1"/>
  <c r="H12" i="1"/>
  <c r="L12" i="1" s="1"/>
  <c r="N12" i="1" s="1"/>
  <c r="M26" i="1"/>
  <c r="M24" i="1"/>
  <c r="G28" i="1"/>
  <c r="M28" i="1" s="1"/>
  <c r="G26" i="1"/>
  <c r="G24" i="1"/>
  <c r="G20" i="1"/>
  <c r="M20" i="1"/>
  <c r="G18" i="1"/>
  <c r="M18" i="1"/>
  <c r="G16" i="1"/>
  <c r="M16" i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K28" i="1"/>
  <c r="D22" i="1"/>
  <c r="K18" i="1"/>
  <c r="K26" i="1"/>
  <c r="L18" i="1"/>
  <c r="N28" i="1" l="1"/>
  <c r="N24" i="1"/>
  <c r="N18" i="1"/>
  <c r="K16" i="1"/>
  <c r="K14" i="1"/>
  <c r="N14" i="1"/>
  <c r="K12" i="1"/>
  <c r="I22" i="1"/>
  <c r="G22" i="1"/>
  <c r="M22" i="1" s="1"/>
  <c r="J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<sst xmlns="http://schemas.openxmlformats.org/spreadsheetml/2006/main" count="31" uniqueCount="28">
  <si>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</si>
  <si>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</si>
  <si>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</si>
  <si>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</si>
  <si>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</si>
  <si>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</si>
  <si>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</si>
  <si>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</si>
  <si>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</si>
  <si>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</si>
  <si>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</si>
  <si>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</si>
  <si>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</si>
  <si>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</si>
  <si>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</si>
  <si>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</si>
  <si>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</si>
  <si>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</si>
  <si>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</si>
  <si>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</si>
  <si>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</si>
  <si>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</si>
  <si>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</si>
  <si>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Muncaster Parish Council</t>
  </si>
  <si>
    <t>The Council received a one-off grant of £5000 towards the refurbishment of the War Memorial</t>
  </si>
  <si>
    <t>The new clerk is no claiming expenses</t>
  </si>
  <si>
    <t>The increase includes the one-off grant pf £5000 mentioned above</t>
  </si>
  <si>
    <t>The previous years Asset Register was based on the Insurance value and not the historic purchase cost. The register has been adjusted to reflect this.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</si>
</sst>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E1" workbookViewId="0">
      <selection activeCell="O27" sqref="O27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23" width="9.109375" style="13"/>
    <col min="24" max="16384" width="9.109375" style="2"/>
  </cols>
  <sheetData>
    <row r="1" spans="1:15" ht="17.399999999999999" x14ac:dyDescent="0.25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8"/>
      <c r="M1" s="8"/>
    </row>
    <row r="2" spans="1:15" ht="15.6" x14ac:dyDescent="0.25">
      <c r="A2" s="26" t="s">
        <v>12</v>
      </c>
      <c r="B2" s="16"/>
      <c r="C2" s="14" t="s">
        <v>23</v>
      </c>
      <c r="D2" s="16"/>
      <c r="E2" s="16"/>
      <c r="F2" s="16"/>
      <c r="G2" s="16"/>
      <c r="H2" s="16"/>
      <c r="I2" s="16"/>
      <c r="J2" s="16"/>
      <c r="K2" s="16"/>
      <c r="L2" s="8"/>
      <c r="M2" s="8"/>
      <c r="N2" s="17"/>
    </row>
    <row r="3" spans="1:15" x14ac:dyDescent="0.25">
      <c r="A3" s="1" t="s">
        <v>15</v>
      </c>
    </row>
    <row r="4" spans="1:15" ht="79.5" customHeight="1" x14ac:dyDescent="0.25">
      <c r="A4" s="27" t="s">
        <v>20</v>
      </c>
      <c r="B4" s="28"/>
      <c r="C4" s="28"/>
      <c r="D4" s="28"/>
      <c r="E4" s="28"/>
      <c r="F4" s="28"/>
      <c r="G4" s="28"/>
      <c r="H4" s="28"/>
      <c r="N4" s="17"/>
    </row>
    <row r="5" spans="1:15" x14ac:dyDescent="0.25">
      <c r="A5" s="1" t="s">
        <v>17</v>
      </c>
    </row>
    <row r="6" spans="1:15" x14ac:dyDescent="0.25">
      <c r="A6" s="20"/>
      <c r="D6" s="3"/>
      <c r="F6" s="3"/>
      <c r="O6" s="19"/>
    </row>
    <row r="7" spans="1:15" ht="55.2" x14ac:dyDescent="0.25">
      <c r="D7" s="21">
        <v>2026</v>
      </c>
      <c r="E7" s="19"/>
      <c r="F7" s="21">
        <v>2025</v>
      </c>
      <c r="G7" s="21" t="s">
        <v>0</v>
      </c>
      <c r="H7" s="21" t="s">
        <v>0</v>
      </c>
      <c r="I7" s="21"/>
      <c r="J7" s="21"/>
      <c r="K7" s="21"/>
      <c r="L7" s="32" t="s">
        <v>11</v>
      </c>
      <c r="M7" s="33"/>
      <c r="N7" s="23" t="s">
        <v>16</v>
      </c>
      <c r="O7" s="22" t="s">
        <v>21</v>
      </c>
    </row>
    <row r="8" spans="1:15" x14ac:dyDescent="0.25">
      <c r="D8" s="21" t="s">
        <v>1</v>
      </c>
      <c r="E8" s="19"/>
      <c r="F8" s="21" t="s">
        <v>1</v>
      </c>
      <c r="G8" s="21" t="s">
        <v>1</v>
      </c>
      <c r="H8" s="21" t="s">
        <v>10</v>
      </c>
      <c r="I8" s="21"/>
      <c r="J8" s="21"/>
      <c r="K8" s="19"/>
      <c r="L8" s="21" t="s">
        <v>18</v>
      </c>
      <c r="M8" s="21" t="s">
        <v>19</v>
      </c>
      <c r="O8" s="15"/>
    </row>
    <row r="9" spans="1:15" ht="14.4" thickBot="1" x14ac:dyDescent="0.3">
      <c r="D9" s="3"/>
      <c r="E9" s="3"/>
      <c r="O9" s="15"/>
    </row>
    <row r="10" spans="1:15" ht="30" customHeight="1" thickBot="1" x14ac:dyDescent="0.3">
      <c r="A10" s="34" t="s">
        <v>2</v>
      </c>
      <c r="B10" s="34"/>
      <c r="C10" s="34"/>
      <c r="D10" s="7">
        <v>9929</v>
      </c>
      <c r="F10" s="7">
        <v>10273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5"/>
    </row>
    <row r="12" spans="1:15" ht="14.4" thickBot="1" x14ac:dyDescent="0.3">
      <c r="A12" s="35" t="s">
        <v>13</v>
      </c>
      <c r="B12" s="36"/>
      <c r="C12" s="37"/>
      <c r="D12" s="7">
        <v>6605</v>
      </c>
      <c r="F12" s="7">
        <v>6413</v>
      </c>
      <c r="G12" s="4">
        <f>D12-F12</f>
        <v>192</v>
      </c>
      <c r="H12" s="5">
        <f>IF((D12&gt;F12),(D12-F12)/F12,IF(D12&lt;F12,-(D12-F12)/F12,IF(D12=F12,0)))</f>
        <v>2.9939186028379854E-2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5"/>
    </row>
    <row r="14" spans="1:15" ht="14.4" thickBot="1" x14ac:dyDescent="0.3">
      <c r="A14" s="29" t="s">
        <v>3</v>
      </c>
      <c r="B14" s="29"/>
      <c r="C14" s="29"/>
      <c r="D14" s="7">
        <v>9978</v>
      </c>
      <c r="F14" s="7">
        <v>5460</v>
      </c>
      <c r="G14" s="4">
        <f>D14-F14</f>
        <v>4518</v>
      </c>
      <c r="H14" s="5">
        <f>IF((D14&gt;F14),(D14-F14)/F14,IF(D14&lt;F14,-(D14-F14)/F14,IF(D14=F14,0)))</f>
        <v>0.82747252747252742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24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5"/>
    </row>
    <row r="16" spans="1:15" ht="14.4" thickBot="1" x14ac:dyDescent="0.3">
      <c r="A16" s="29" t="s">
        <v>4</v>
      </c>
      <c r="B16" s="29"/>
      <c r="C16" s="29"/>
      <c r="D16" s="7">
        <v>2011</v>
      </c>
      <c r="F16" s="7">
        <v>2526</v>
      </c>
      <c r="G16" s="4">
        <f>D16-F16</f>
        <v>-515</v>
      </c>
      <c r="H16" s="5">
        <f>IF((D16&gt;F16),(D16-F16)/F16,IF(D16&lt;F16,-(D16-F16)/F16,IF(D16=F16,0)))</f>
        <v>0.20387965162311955</v>
      </c>
      <c r="I16" s="2">
        <f>IF(D16-F16&lt;500,0,IF(D16-F16&gt;500,1,IF(D16-F16=500,1)))</f>
        <v>0</v>
      </c>
      <c r="J16" s="2">
        <f>IF(F16-D16&lt;500,0,IF(F16-D16&gt;500,1,IF(F16-D16=500,1)))</f>
        <v>1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25</v>
      </c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5"/>
    </row>
    <row r="18" spans="1:23" ht="14.4" thickBot="1" x14ac:dyDescent="0.3">
      <c r="A18" s="29" t="s">
        <v>7</v>
      </c>
      <c r="B18" s="29"/>
      <c r="C18" s="29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5"/>
    </row>
    <row r="20" spans="1:23" ht="14.4" thickBot="1" x14ac:dyDescent="0.3">
      <c r="A20" s="29" t="s">
        <v>14</v>
      </c>
      <c r="B20" s="29"/>
      <c r="C20" s="29"/>
      <c r="D20" s="7">
        <v>9004</v>
      </c>
      <c r="F20" s="7">
        <v>9692</v>
      </c>
      <c r="G20" s="4">
        <f>D20-F20</f>
        <v>-688</v>
      </c>
      <c r="H20" s="5">
        <f>IF((D20&gt;F20),(D20-F20)/F20,IF(D20&lt;F20,-(D20-F20)/F20,IF(D20=F20,0)))</f>
        <v>7.0986380520016504E-2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5"/>
    </row>
    <row r="22" spans="1:23" ht="14.4" thickBot="1" x14ac:dyDescent="0.3">
      <c r="A22" s="6" t="s">
        <v>5</v>
      </c>
      <c r="D22" s="24">
        <f>D10+D12+D14-D16-D18-D20</f>
        <v>15497</v>
      </c>
      <c r="F22" s="24">
        <v>9929</v>
      </c>
      <c r="G22" s="4">
        <f>D22-F22</f>
        <v>5568</v>
      </c>
      <c r="H22" s="5">
        <f>IF((D22&gt;F22),(D22-F22)/F22,IF(D22&lt;F22,-(D22-F22)/F22,IF(D22=F22,0)))</f>
        <v>0.56078154899788502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5"/>
    </row>
    <row r="24" spans="1:23" ht="14.4" thickBot="1" x14ac:dyDescent="0.3">
      <c r="A24" s="29" t="s">
        <v>9</v>
      </c>
      <c r="B24" s="29"/>
      <c r="C24" s="29"/>
      <c r="D24" s="7">
        <v>0</v>
      </c>
      <c r="F24" s="7">
        <v>0</v>
      </c>
      <c r="G24" s="4">
        <f>D24-F24</f>
        <v>0</v>
      </c>
      <c r="H24" s="5">
        <f>IF((D24&gt;F24),(D24-F24)/F24,IF(D24&lt;F24,-(D24-F24)/F24,IF(D24=F24,0)))</f>
        <v>0</v>
      </c>
      <c r="I24" s="2">
        <f>IF(D24-F24&lt;500,0,IF(D24-F24&gt;500,1,IF(D24-F24=500,1)))</f>
        <v>0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5"/>
    </row>
    <row r="26" spans="1:23" ht="28.2" thickBot="1" x14ac:dyDescent="0.3">
      <c r="A26" s="29" t="s">
        <v>8</v>
      </c>
      <c r="B26" s="29"/>
      <c r="C26" s="29"/>
      <c r="D26" s="7">
        <v>21459</v>
      </c>
      <c r="F26" s="7">
        <v>46000</v>
      </c>
      <c r="G26" s="4">
        <f>D26-F26</f>
        <v>-24541</v>
      </c>
      <c r="H26" s="5">
        <f>IF((D26&gt;F26),(D26-F26)/F26,IF(D26&lt;F26,-(D26-F26)/F26,IF(D26=F26,0)))</f>
        <v>0.53349999999999997</v>
      </c>
      <c r="I26" s="2">
        <f>IF(D26-F26&lt;500,0,IF(D26-F26&gt;500,1,IF(D26-F26=500,1)))</f>
        <v>0</v>
      </c>
      <c r="J26" s="2">
        <f>IF(F26-D26&lt;500,0,IF(F26-D26&gt;500,1,IF(F26-D26=500,1)))</f>
        <v>1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 t="s">
        <v>27</v>
      </c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5"/>
    </row>
    <row r="28" spans="1:23" ht="14.4" thickBot="1" x14ac:dyDescent="0.3">
      <c r="A28" s="29" t="s">
        <v>6</v>
      </c>
      <c r="B28" s="29"/>
      <c r="C28" s="29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5"/>
    </row>
    <row r="30" spans="1:23" x14ac:dyDescent="0.25">
      <c r="C30" s="10"/>
    </row>
    <row r="31" spans="1:23" ht="15" customHeight="1" x14ac:dyDescent="0.25">
      <c r="P31" s="18"/>
      <c r="Q31" s="18"/>
      <c r="R31" s="18"/>
      <c r="S31" s="18"/>
      <c r="T31" s="18"/>
      <c r="U31" s="18"/>
      <c r="V31" s="18"/>
      <c r="W31" s="18"/>
    </row>
    <row r="32" spans="1:23" ht="17.399999999999999" x14ac:dyDescent="0.3">
      <c r="C32" s="25"/>
      <c r="O32" s="18"/>
      <c r="P32" s="18"/>
      <c r="Q32" s="18"/>
      <c r="R32" s="18"/>
      <c r="S32" s="18"/>
      <c r="T32" s="18"/>
      <c r="U32" s="18"/>
      <c r="V32" s="18"/>
      <c r="W32" s="18"/>
    </row>
    <row r="34" spans="3:3" ht="17.399999999999999" x14ac:dyDescent="0.3">
      <c r="C34" s="25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Michael Warmoth</cp:lastModifiedBy>
  <dcterms:created xsi:type="dcterms:W3CDTF">2012-07-11T10:01:28Z</dcterms:created>
  <dcterms:modified xsi:type="dcterms:W3CDTF">2026-06-01T11:50:46Z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